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11_Gebaeude\0000_12 Objektreinigung im Stadtteil Schwetzingerstadt\UR\2026.08 - 2030.07\FB 60\"/>
    </mc:Choice>
  </mc:AlternateContent>
  <xr:revisionPtr revIDLastSave="0" documentId="13_ncr:1_{3839E7CE-C09E-495D-BEE2-2D6C36DB2354}" xr6:coauthVersionLast="47" xr6:coauthVersionMax="47" xr10:uidLastSave="{00000000-0000-0000-0000-000000000000}"/>
  <bookViews>
    <workbookView xWindow="28680" yWindow="-1875" windowWidth="29040" windowHeight="15720" xr2:uid="{7050FF61-6BC3-4CAE-B6DF-721A305D3DAB}"/>
  </bookViews>
  <sheets>
    <sheet name="6350 LVZ mit Formel" sheetId="2" r:id="rId1"/>
  </sheets>
  <definedNames>
    <definedName name="_xlnm.Print_Area" localSheetId="0">'6350 LVZ mit Formel'!$A$1:$N$37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K10" i="2" s="1"/>
  <c r="M10" i="2" l="1"/>
  <c r="M15" i="2" s="1"/>
  <c r="G11" i="2"/>
  <c r="K11" i="2" s="1"/>
  <c r="M11" i="2" s="1"/>
  <c r="G12" i="2"/>
  <c r="K12" i="2" s="1"/>
  <c r="M12" i="2" s="1"/>
  <c r="G13" i="2"/>
  <c r="K13" i="2" s="1"/>
  <c r="M13" i="2" s="1"/>
  <c r="G14" i="2"/>
  <c r="K14" i="2" s="1"/>
  <c r="M14" i="2" s="1"/>
  <c r="E22" i="2"/>
  <c r="G22" i="2" s="1"/>
  <c r="K22" i="2" s="1"/>
  <c r="M22" i="2" s="1"/>
  <c r="K15" i="2" l="1"/>
  <c r="K23" i="2"/>
  <c r="K24" i="2" l="1"/>
  <c r="K25" i="2" s="1"/>
  <c r="M25" i="2" s="1"/>
  <c r="K16" i="2"/>
  <c r="K17" i="2" s="1"/>
  <c r="M17" i="2" s="1"/>
  <c r="M26" i="2" l="1"/>
  <c r="M27" i="2"/>
  <c r="M28" i="2"/>
  <c r="M29" i="2" s="1"/>
</calcChain>
</file>

<file path=xl/sharedStrings.xml><?xml version="1.0" encoding="utf-8"?>
<sst xmlns="http://schemas.openxmlformats.org/spreadsheetml/2006/main" count="122" uniqueCount="85">
  <si>
    <t>Stempel/ Unterschrift:</t>
  </si>
  <si>
    <t>den</t>
  </si>
  <si>
    <t>Ort:</t>
  </si>
  <si>
    <t>netto:</t>
  </si>
  <si>
    <t>Laufzeit 4 Jahre:</t>
  </si>
  <si>
    <t>Summe:</t>
  </si>
  <si>
    <t>Für die vertragsgerechte Erfüllung der Leistungen werden die in den LVZ eingesetzten Arbeitsstunden vertraglich zugesichert.</t>
  </si>
  <si>
    <t>Summe</t>
  </si>
  <si>
    <t>€/ Jahr</t>
  </si>
  <si>
    <t>Monate</t>
  </si>
  <si>
    <t>MwSt. 19%</t>
  </si>
  <si>
    <t>Sonderreinigungen</t>
  </si>
  <si>
    <t>Die Laubentfernung und -entsorgung ist in den Monaten Oktober und November auszuführen.</t>
  </si>
  <si>
    <t>Laubentfernung</t>
  </si>
  <si>
    <t>2.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</si>
  <si>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</si>
  <si>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</si>
  <si>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</si>
  <si>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</si>
  <si>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</si>
  <si>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</si>
  <si>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</si>
  <si>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</si>
  <si>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</si>
  <si>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</si>
  <si>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</si>
  <si>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(9 / 10 / 4,33)</t>
  </si>
  <si>
    <t>Firma-Angabe</t>
  </si>
  <si>
    <t>5 x 7</t>
  </si>
  <si>
    <t>Jahr</t>
  </si>
  <si>
    <t>Monat</t>
  </si>
  <si>
    <t>Woche</t>
  </si>
  <si>
    <t>3 x 4</t>
  </si>
  <si>
    <t xml:space="preserve"> </t>
  </si>
  <si>
    <t>Std./ Tag</t>
  </si>
  <si>
    <t>€/ Std.</t>
  </si>
  <si>
    <t>€/ Monat</t>
  </si>
  <si>
    <t>Reinigungstage</t>
  </si>
  <si>
    <r>
      <t xml:space="preserve">€/ Fläche </t>
    </r>
    <r>
      <rPr>
        <b/>
        <sz val="5"/>
        <rFont val="Arial"/>
        <family val="2"/>
      </rPr>
      <t>(3 Nachkommastellen)</t>
    </r>
  </si>
  <si>
    <r>
      <t xml:space="preserve">€/ qm </t>
    </r>
    <r>
      <rPr>
        <b/>
        <sz val="5"/>
        <rFont val="Arial"/>
        <family val="2"/>
      </rPr>
      <t>(max. 3 Nachkommastellen)</t>
    </r>
  </si>
  <si>
    <t>Fläche</t>
  </si>
  <si>
    <t>Reinigung</t>
  </si>
  <si>
    <t>Pos</t>
  </si>
  <si>
    <t>Sonderreinigung</t>
  </si>
  <si>
    <t>€/Monat</t>
  </si>
  <si>
    <t>in die vor Ort vorhandenen Behältnisse.</t>
  </si>
  <si>
    <t>Kosten</t>
  </si>
  <si>
    <t>Treppe</t>
  </si>
  <si>
    <t>1.4</t>
  </si>
  <si>
    <t>Müllplatz</t>
  </si>
  <si>
    <t>1.3</t>
  </si>
  <si>
    <t xml:space="preserve">Hof </t>
  </si>
  <si>
    <t>1.2</t>
  </si>
  <si>
    <t>Gehweg</t>
  </si>
  <si>
    <t>1.1</t>
  </si>
  <si>
    <t>Haupteingang</t>
  </si>
  <si>
    <t>1.</t>
  </si>
  <si>
    <t>€/ Fläche</t>
  </si>
  <si>
    <t>€/ qm</t>
  </si>
  <si>
    <t>Objektnr.</t>
  </si>
  <si>
    <t>Objektbez.</t>
  </si>
  <si>
    <t>0621 293 7206</t>
  </si>
  <si>
    <t>Telefon:</t>
  </si>
  <si>
    <t>Frau Chemam</t>
  </si>
  <si>
    <t>Beauftragter:</t>
  </si>
  <si>
    <t>FB:</t>
  </si>
  <si>
    <t>Objektleiter:</t>
  </si>
  <si>
    <t>Firma:</t>
  </si>
  <si>
    <t>GBZ:</t>
  </si>
  <si>
    <t>Kinderhaus Dorothea Wespin</t>
  </si>
  <si>
    <t>Objekt:</t>
  </si>
  <si>
    <t>Seckenheimer Str. 37-39</t>
  </si>
  <si>
    <t>Str.:</t>
  </si>
  <si>
    <t>Stand:</t>
  </si>
  <si>
    <t>- Fachbereich Bau- und Immobilienmanagement -</t>
  </si>
  <si>
    <t>Vertrag:</t>
  </si>
  <si>
    <t>Stadt Mannheim</t>
  </si>
  <si>
    <t>Leistungsverzeichnis vom 01.08.2026 bis 31.07.2030</t>
  </si>
  <si>
    <t>25.45</t>
  </si>
  <si>
    <t>Inbegriffen ist die Reinigung der Papierkörbe und Abfalleimer sowie die</t>
  </si>
  <si>
    <t>Entsorgung des Abfalls und Laubes in die vor Ort vorhandenen Behältnisse</t>
  </si>
  <si>
    <r>
      <t xml:space="preserve">Die Ortsbesichtigung gemäß § 2, 2.2 der Ergänzenden Vertragsbedingungen ist </t>
    </r>
    <r>
      <rPr>
        <u/>
        <sz val="10"/>
        <rFont val="Arial"/>
        <family val="2"/>
      </rPr>
      <t>verpflichtend</t>
    </r>
    <r>
      <rPr>
        <sz val="10"/>
        <rFont val="Arial"/>
        <family val="2"/>
      </rPr>
      <t xml:space="preserve"> und ist mit dem Reinigungsbeauftragten des  Auftraggebers Frau Chemam erreichbar unter der E-Mail Adresse: angela.chemam@mannheim.de oder vertretungsweise Herrn Chorosis erreichbar unter der E-Mail Adresse: georgios.chorosis@mannheim.de für das Objekt vor Angebotsabgabe abzustimmen. Etwaige Unkenntnis des Objektes hat der Bieter zu vertreten.</t>
    </r>
  </si>
  <si>
    <t xml:space="preserve">Alle Angaben in den Spalten "Firma Angabe" sind maßgeblich und werden bei der Nachprüfung unverändert übernommen. </t>
  </si>
  <si>
    <t>Vergabenummer: 25-41-451862200-222</t>
  </si>
  <si>
    <t>Außenreinigung LOS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</si>
</sst>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&quot;DM&quot;_-;\-* #,##0.00\ &quot;DM&quot;_-;_-* &quot;-&quot;??\ &quot;DM&quot;_-;_-@_-"/>
    <numFmt numFmtId="165" formatCode="#,##0.00\ &quot;€&quot;"/>
    <numFmt numFmtId="166" formatCode="#,##0.000\ &quot;€&quot;"/>
    <numFmt numFmtId="167" formatCode="_-* #,##0.00\ [$€]_-;\-* #,##0.00\ [$€]_-;_-* &quot;-&quot;??\ [$€]_-;_-@_-"/>
    <numFmt numFmtId="168" formatCode="_-* #,##0.00\ _D_M_-;\-* #,##0.00\ _D_M_-;_-* &quot;-&quot;??\ _D_M_-;_-@_-"/>
    <numFmt numFmtId="169" formatCode="#,##0.000\ _€"/>
    <numFmt numFmtId="170" formatCode="0.0"/>
    <numFmt numFmtId="171" formatCode="#,##0.000"/>
    <numFmt numFmtId="172" formatCode="&quot; &quot;@"/>
    <numFmt numFmtId="173" formatCode="0.000"/>
    <numFmt numFmtId="174" formatCode="0000"/>
    <numFmt numFmtId="175" formatCode="0.000000"/>
  </numFmts>
  <fonts count="17" x14ac:knownFonts="1"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5"/>
      <name val="Arial"/>
      <family val="2"/>
    </font>
    <font>
      <b/>
      <sz val="10"/>
      <color indexed="8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1"/>
    <xf numFmtId="2" fontId="1" fillId="0" borderId="1" xfId="1" applyNumberFormat="1" applyBorder="1" applyAlignment="1">
      <alignment horizontal="center"/>
    </xf>
    <xf numFmtId="4" fontId="1" fillId="0" borderId="0" xfId="1" applyNumberFormat="1" applyAlignment="1">
      <alignment horizontal="center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left"/>
    </xf>
    <xf numFmtId="0" fontId="1" fillId="0" borderId="1" xfId="1" applyBorder="1"/>
    <xf numFmtId="2" fontId="3" fillId="0" borderId="1" xfId="2" applyNumberFormat="1" applyBorder="1" applyAlignment="1">
      <alignment horizontal="center"/>
    </xf>
    <xf numFmtId="2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/>
    </xf>
    <xf numFmtId="0" fontId="4" fillId="0" borderId="0" xfId="1" applyFont="1"/>
    <xf numFmtId="0" fontId="3" fillId="0" borderId="0" xfId="1" applyFont="1"/>
    <xf numFmtId="2" fontId="7" fillId="0" borderId="0" xfId="1" applyNumberFormat="1" applyFont="1" applyAlignment="1">
      <alignment horizontal="center"/>
    </xf>
    <xf numFmtId="4" fontId="7" fillId="0" borderId="0" xfId="1" applyNumberFormat="1" applyFont="1" applyAlignment="1">
      <alignment horizontal="center"/>
    </xf>
    <xf numFmtId="165" fontId="8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right"/>
    </xf>
    <xf numFmtId="0" fontId="8" fillId="0" borderId="0" xfId="1" applyFont="1"/>
    <xf numFmtId="165" fontId="8" fillId="0" borderId="0" xfId="1" applyNumberFormat="1" applyFont="1"/>
    <xf numFmtId="165" fontId="6" fillId="0" borderId="0" xfId="1" applyNumberFormat="1" applyFont="1" applyAlignment="1">
      <alignment horizontal="center"/>
    </xf>
    <xf numFmtId="2" fontId="10" fillId="0" borderId="0" xfId="1" applyNumberFormat="1" applyFont="1" applyAlignment="1">
      <alignment horizontal="right"/>
    </xf>
    <xf numFmtId="166" fontId="8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center" vertical="center"/>
    </xf>
    <xf numFmtId="2" fontId="6" fillId="0" borderId="2" xfId="1" applyNumberFormat="1" applyFont="1" applyBorder="1" applyAlignment="1">
      <alignment horizontal="right" vertical="center"/>
    </xf>
    <xf numFmtId="4" fontId="11" fillId="0" borderId="2" xfId="1" applyNumberFormat="1" applyFont="1" applyBorder="1" applyAlignment="1">
      <alignment horizontal="center"/>
    </xf>
    <xf numFmtId="167" fontId="8" fillId="0" borderId="0" xfId="4" applyFont="1" applyFill="1"/>
    <xf numFmtId="169" fontId="6" fillId="0" borderId="3" xfId="5" applyNumberFormat="1" applyFont="1" applyFill="1" applyBorder="1" applyAlignment="1">
      <alignment horizontal="center" vertical="center"/>
    </xf>
    <xf numFmtId="170" fontId="6" fillId="0" borderId="1" xfId="1" applyNumberFormat="1" applyFont="1" applyBorder="1" applyAlignment="1">
      <alignment horizontal="center" vertical="center"/>
    </xf>
    <xf numFmtId="171" fontId="6" fillId="0" borderId="4" xfId="1" applyNumberFormat="1" applyFont="1" applyBorder="1" applyAlignment="1">
      <alignment horizontal="center" vertical="center"/>
    </xf>
    <xf numFmtId="2" fontId="3" fillId="0" borderId="3" xfId="2" applyNumberFormat="1" applyFont="1" applyFill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172" fontId="2" fillId="0" borderId="8" xfId="1" applyNumberFormat="1" applyFont="1" applyBorder="1" applyAlignment="1">
      <alignment horizontal="left" vertical="center"/>
    </xf>
    <xf numFmtId="2" fontId="6" fillId="0" borderId="9" xfId="1" applyNumberFormat="1" applyFont="1" applyBorder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71" fontId="6" fillId="0" borderId="10" xfId="1" applyNumberFormat="1" applyFont="1" applyBorder="1" applyAlignment="1">
      <alignment horizontal="center" vertical="center"/>
    </xf>
    <xf numFmtId="4" fontId="7" fillId="0" borderId="9" xfId="2" applyNumberFormat="1" applyFont="1" applyFill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49" fontId="3" fillId="0" borderId="14" xfId="1" applyNumberFormat="1" applyFont="1" applyBorder="1" applyAlignment="1">
      <alignment horizontal="left" vertical="center"/>
    </xf>
    <xf numFmtId="4" fontId="6" fillId="0" borderId="9" xfId="1" applyNumberFormat="1" applyFont="1" applyBorder="1" applyAlignment="1">
      <alignment horizontal="center" vertical="center"/>
    </xf>
    <xf numFmtId="2" fontId="5" fillId="0" borderId="14" xfId="1" applyNumberFormat="1" applyFont="1" applyBorder="1" applyAlignment="1">
      <alignment horizontal="center" vertical="center"/>
    </xf>
    <xf numFmtId="171" fontId="6" fillId="0" borderId="15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2" fontId="3" fillId="2" borderId="10" xfId="1" applyNumberFormat="1" applyFont="1" applyFill="1" applyBorder="1" applyAlignment="1">
      <alignment horizontal="center" vertical="center"/>
    </xf>
    <xf numFmtId="171" fontId="3" fillId="2" borderId="10" xfId="1" applyNumberFormat="1" applyFont="1" applyFill="1" applyBorder="1" applyAlignment="1">
      <alignment horizontal="center" vertical="center"/>
    </xf>
    <xf numFmtId="4" fontId="3" fillId="0" borderId="10" xfId="1" applyNumberFormat="1" applyFont="1" applyBorder="1" applyAlignment="1">
      <alignment horizontal="center" vertical="center"/>
    </xf>
    <xf numFmtId="173" fontId="3" fillId="2" borderId="10" xfId="2" applyNumberFormat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left" vertical="center" wrapText="1"/>
    </xf>
    <xf numFmtId="172" fontId="3" fillId="0" borderId="10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/>
    </xf>
    <xf numFmtId="49" fontId="12" fillId="0" borderId="10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6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49" fontId="13" fillId="0" borderId="0" xfId="1" applyNumberFormat="1" applyFont="1" applyAlignment="1">
      <alignment horizontal="center"/>
    </xf>
    <xf numFmtId="49" fontId="13" fillId="0" borderId="14" xfId="1" applyNumberFormat="1" applyFont="1" applyBorder="1" applyAlignment="1">
      <alignment horizontal="center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Continuous" vertical="center"/>
    </xf>
    <xf numFmtId="49" fontId="6" fillId="0" borderId="10" xfId="1" applyNumberFormat="1" applyFont="1" applyBorder="1" applyAlignment="1">
      <alignment horizontal="center" vertical="center" wrapText="1"/>
    </xf>
    <xf numFmtId="4" fontId="2" fillId="0" borderId="17" xfId="1" applyNumberFormat="1" applyFont="1" applyBorder="1" applyAlignment="1">
      <alignment horizontal="center" vertical="center"/>
    </xf>
    <xf numFmtId="172" fontId="2" fillId="0" borderId="17" xfId="1" applyNumberFormat="1" applyFont="1" applyBorder="1" applyAlignment="1">
      <alignment horizontal="center" vertical="center"/>
    </xf>
    <xf numFmtId="172" fontId="2" fillId="0" borderId="17" xfId="1" applyNumberFormat="1" applyFont="1" applyBorder="1" applyAlignment="1">
      <alignment horizontal="left" vertical="center"/>
    </xf>
    <xf numFmtId="4" fontId="6" fillId="0" borderId="0" xfId="5" applyNumberFormat="1" applyFont="1" applyFill="1" applyBorder="1" applyAlignment="1">
      <alignment horizontal="center" vertical="center"/>
    </xf>
    <xf numFmtId="170" fontId="3" fillId="0" borderId="0" xfId="1" applyNumberFormat="1" applyFont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2" fontId="3" fillId="0" borderId="1" xfId="2" applyNumberFormat="1" applyFont="1" applyFill="1" applyBorder="1" applyAlignment="1">
      <alignment horizontal="center" vertical="center"/>
    </xf>
    <xf numFmtId="172" fontId="2" fillId="0" borderId="1" xfId="1" applyNumberFormat="1" applyFont="1" applyBorder="1" applyAlignment="1">
      <alignment horizontal="left" vertical="center"/>
    </xf>
    <xf numFmtId="171" fontId="6" fillId="0" borderId="18" xfId="5" applyNumberFormat="1" applyFont="1" applyBorder="1" applyAlignment="1">
      <alignment horizontal="center" vertical="center"/>
    </xf>
    <xf numFmtId="170" fontId="6" fillId="0" borderId="19" xfId="1" applyNumberFormat="1" applyFont="1" applyBorder="1" applyAlignment="1">
      <alignment horizontal="center" vertical="center"/>
    </xf>
    <xf numFmtId="4" fontId="6" fillId="0" borderId="15" xfId="1" applyNumberFormat="1" applyFont="1" applyBorder="1" applyAlignment="1">
      <alignment horizontal="center" vertical="center"/>
    </xf>
    <xf numFmtId="172" fontId="3" fillId="0" borderId="8" xfId="1" applyNumberFormat="1" applyFont="1" applyBorder="1" applyAlignment="1">
      <alignment horizontal="left" vertical="center"/>
    </xf>
    <xf numFmtId="4" fontId="6" fillId="0" borderId="10" xfId="1" applyNumberFormat="1" applyFont="1" applyBorder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2" fontId="6" fillId="0" borderId="11" xfId="1" applyNumberFormat="1" applyFont="1" applyBorder="1" applyAlignment="1">
      <alignment horizontal="center" vertical="center"/>
    </xf>
    <xf numFmtId="4" fontId="3" fillId="2" borderId="10" xfId="1" applyNumberFormat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2" fontId="3" fillId="0" borderId="10" xfId="1" applyNumberFormat="1" applyFont="1" applyBorder="1" applyAlignment="1">
      <alignment horizontal="center" vertical="center"/>
    </xf>
    <xf numFmtId="2" fontId="3" fillId="2" borderId="10" xfId="2" applyNumberFormat="1" applyFont="1" applyFill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172" fontId="3" fillId="0" borderId="15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vertical="center"/>
    </xf>
    <xf numFmtId="2" fontId="3" fillId="0" borderId="15" xfId="1" applyNumberFormat="1" applyFont="1" applyBorder="1" applyAlignment="1">
      <alignment horizontal="center" vertical="center"/>
    </xf>
    <xf numFmtId="0" fontId="1" fillId="0" borderId="10" xfId="1" applyBorder="1"/>
    <xf numFmtId="0" fontId="12" fillId="0" borderId="0" xfId="1" applyFont="1" applyAlignment="1">
      <alignment horizontal="center"/>
    </xf>
    <xf numFmtId="49" fontId="12" fillId="0" borderId="14" xfId="1" applyNumberFormat="1" applyFont="1" applyBorder="1" applyAlignment="1">
      <alignment horizontal="center"/>
    </xf>
    <xf numFmtId="49" fontId="2" fillId="0" borderId="10" xfId="1" applyNumberFormat="1" applyFont="1" applyBorder="1" applyAlignment="1">
      <alignment horizontal="centerContinuous" vertical="center"/>
    </xf>
    <xf numFmtId="0" fontId="6" fillId="0" borderId="0" xfId="1" applyFont="1"/>
    <xf numFmtId="0" fontId="6" fillId="0" borderId="0" xfId="1" applyFont="1" applyAlignment="1">
      <alignment horizontal="right" vertical="center"/>
    </xf>
    <xf numFmtId="2" fontId="6" fillId="0" borderId="0" xfId="2" applyNumberFormat="1" applyFont="1" applyBorder="1" applyAlignment="1">
      <alignment horizontal="right" vertical="center"/>
    </xf>
    <xf numFmtId="2" fontId="6" fillId="0" borderId="0" xfId="2" applyNumberFormat="1" applyFont="1" applyBorder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2" fontId="6" fillId="0" borderId="0" xfId="2" applyNumberFormat="1" applyFont="1" applyFill="1" applyBorder="1" applyAlignment="1">
      <alignment horizontal="right" vertical="center"/>
    </xf>
    <xf numFmtId="49" fontId="6" fillId="0" borderId="0" xfId="1" applyNumberFormat="1" applyFont="1" applyAlignment="1">
      <alignment horizontal="left" vertical="center"/>
    </xf>
    <xf numFmtId="174" fontId="6" fillId="0" borderId="0" xfId="1" applyNumberFormat="1" applyFont="1" applyAlignment="1">
      <alignment horizontal="right" vertical="center"/>
    </xf>
    <xf numFmtId="2" fontId="6" fillId="0" borderId="0" xfId="1" applyNumberFormat="1" applyFont="1" applyAlignment="1">
      <alignment horizontal="right" vertical="center"/>
    </xf>
    <xf numFmtId="175" fontId="6" fillId="0" borderId="0" xfId="1" applyNumberFormat="1" applyFont="1" applyAlignment="1">
      <alignment horizontal="left" vertical="center"/>
    </xf>
    <xf numFmtId="14" fontId="15" fillId="0" borderId="0" xfId="1" applyNumberFormat="1" applyFont="1" applyAlignment="1">
      <alignment horizontal="right" vertical="center"/>
    </xf>
    <xf numFmtId="2" fontId="6" fillId="0" borderId="0" xfId="1" applyNumberFormat="1" applyFont="1" applyAlignment="1">
      <alignment vertical="center"/>
    </xf>
    <xf numFmtId="175" fontId="3" fillId="0" borderId="0" xfId="1" applyNumberFormat="1" applyFont="1" applyAlignment="1">
      <alignment horizontal="centerContinuous" vertical="center"/>
    </xf>
    <xf numFmtId="2" fontId="6" fillId="0" borderId="0" xfId="1" applyNumberFormat="1" applyFont="1" applyAlignment="1">
      <alignment horizontal="centerContinuous" vertical="center"/>
    </xf>
    <xf numFmtId="0" fontId="3" fillId="0" borderId="0" xfId="1" applyFont="1" applyAlignment="1">
      <alignment horizontal="left" vertical="center"/>
    </xf>
    <xf numFmtId="14" fontId="6" fillId="0" borderId="0" xfId="1" applyNumberFormat="1" applyFont="1" applyAlignment="1">
      <alignment horizontal="center" vertical="center" wrapText="1"/>
    </xf>
    <xf numFmtId="14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centerContinuous" vertical="center"/>
    </xf>
    <xf numFmtId="2" fontId="6" fillId="0" borderId="0" xfId="2" applyNumberFormat="1" applyFont="1" applyBorder="1" applyAlignment="1">
      <alignment horizontal="centerContinuous" vertical="center"/>
    </xf>
    <xf numFmtId="4" fontId="3" fillId="0" borderId="0" xfId="1" applyNumberFormat="1" applyFont="1" applyAlignment="1">
      <alignment horizontal="left" vertical="center"/>
    </xf>
    <xf numFmtId="2" fontId="3" fillId="0" borderId="0" xfId="1" applyNumberFormat="1" applyFont="1" applyAlignment="1">
      <alignment horizontal="left" vertical="center"/>
    </xf>
    <xf numFmtId="2" fontId="3" fillId="0" borderId="0" xfId="2" applyNumberFormat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4" fontId="3" fillId="0" borderId="19" xfId="1" applyNumberFormat="1" applyFont="1" applyBorder="1" applyAlignment="1">
      <alignment horizontal="left" vertical="center"/>
    </xf>
    <xf numFmtId="2" fontId="3" fillId="0" borderId="19" xfId="1" applyNumberFormat="1" applyFont="1" applyBorder="1" applyAlignment="1">
      <alignment horizontal="left" vertical="center"/>
    </xf>
    <xf numFmtId="2" fontId="3" fillId="0" borderId="19" xfId="2" applyNumberFormat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/>
    </xf>
    <xf numFmtId="172" fontId="1" fillId="0" borderId="14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10" fontId="4" fillId="0" borderId="2" xfId="3" applyNumberFormat="1" applyFont="1" applyBorder="1" applyAlignment="1" applyProtection="1">
      <alignment horizontal="center" vertical="center"/>
    </xf>
    <xf numFmtId="0" fontId="4" fillId="0" borderId="2" xfId="1" applyFont="1" applyBorder="1" applyAlignment="1">
      <alignment horizontal="center" vertical="center"/>
    </xf>
    <xf numFmtId="14" fontId="4" fillId="0" borderId="2" xfId="2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centerContinuous"/>
    </xf>
    <xf numFmtId="49" fontId="4" fillId="0" borderId="0" xfId="1" applyNumberFormat="1" applyFont="1" applyAlignment="1">
      <alignment vertical="top" wrapText="1"/>
    </xf>
    <xf numFmtId="0" fontId="4" fillId="0" borderId="0" xfId="1" applyFont="1" applyAlignment="1">
      <alignment horizontal="left" vertical="center"/>
    </xf>
    <xf numFmtId="4" fontId="3" fillId="0" borderId="15" xfId="5" applyNumberFormat="1" applyFont="1" applyFill="1" applyBorder="1" applyAlignment="1">
      <alignment horizontal="center" vertical="center"/>
    </xf>
    <xf numFmtId="4" fontId="3" fillId="0" borderId="10" xfId="5" applyNumberFormat="1" applyFont="1" applyFill="1" applyBorder="1" applyAlignment="1">
      <alignment horizontal="center" vertical="center"/>
    </xf>
    <xf numFmtId="4" fontId="3" fillId="0" borderId="10" xfId="1" applyNumberFormat="1" applyFont="1" applyFill="1" applyBorder="1" applyAlignment="1">
      <alignment horizontal="center" vertical="center"/>
    </xf>
    <xf numFmtId="2" fontId="6" fillId="0" borderId="0" xfId="1" applyNumberFormat="1" applyFont="1" applyAlignment="1">
      <alignment horizontal="left" vertical="center"/>
    </xf>
    <xf numFmtId="2" fontId="11" fillId="3" borderId="0" xfId="1" applyNumberFormat="1" applyFont="1" applyFill="1" applyAlignment="1" applyProtection="1">
      <alignment horizontal="right" vertical="center"/>
      <protection locked="0"/>
    </xf>
    <xf numFmtId="173" fontId="3" fillId="3" borderId="10" xfId="1" applyNumberFormat="1" applyFont="1" applyFill="1" applyBorder="1" applyAlignment="1" applyProtection="1">
      <alignment horizontal="center" vertical="center"/>
      <protection locked="0"/>
    </xf>
    <xf numFmtId="2" fontId="3" fillId="3" borderId="10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left"/>
    </xf>
    <xf numFmtId="49" fontId="6" fillId="3" borderId="0" xfId="1" applyNumberFormat="1" applyFont="1" applyFill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left"/>
      <protection locked="0"/>
    </xf>
    <xf numFmtId="49" fontId="1" fillId="0" borderId="0" xfId="1" applyNumberFormat="1" applyAlignment="1">
      <alignment horizontal="left" vertical="center" wrapText="1"/>
    </xf>
    <xf numFmtId="2" fontId="3" fillId="3" borderId="21" xfId="1" applyNumberFormat="1" applyFont="1" applyFill="1" applyBorder="1" applyAlignment="1" applyProtection="1">
      <alignment horizontal="center" vertical="center"/>
      <protection locked="0"/>
    </xf>
    <xf numFmtId="2" fontId="3" fillId="3" borderId="20" xfId="1" applyNumberFormat="1" applyFont="1" applyFill="1" applyBorder="1" applyAlignment="1" applyProtection="1">
      <alignment horizontal="center" vertical="center"/>
      <protection locked="0"/>
    </xf>
    <xf numFmtId="2" fontId="3" fillId="3" borderId="15" xfId="1" applyNumberFormat="1" applyFont="1" applyFill="1" applyBorder="1" applyAlignment="1" applyProtection="1">
      <alignment horizontal="center" vertical="center"/>
      <protection locked="0"/>
    </xf>
    <xf numFmtId="172" fontId="6" fillId="0" borderId="15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" fontId="6" fillId="0" borderId="13" xfId="1" applyNumberFormat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/>
    </xf>
    <xf numFmtId="4" fontId="6" fillId="0" borderId="11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6">
    <cellStyle name="Euro" xfId="4" xr:uid="{17A4173B-A06A-47CC-9A14-85555EC6EF12}"/>
    <cellStyle name="Komma 2" xfId="5" xr:uid="{13E849A2-AE54-42F2-BB39-C90A67FBADF1}"/>
    <cellStyle name="Prozent 2" xfId="3" xr:uid="{8B7AB68B-FE7C-431D-A7A2-B7B37138B684}"/>
    <cellStyle name="Standard" xfId="0" builtinId="0"/>
    <cellStyle name="Standard 2" xfId="1" xr:uid="{128A5C7D-8759-459A-922D-A2D9CFEC5219}"/>
    <cellStyle name="Währung 2" xfId="2" xr:uid="{B38EB641-2610-4B22-9FA0-68ABE2BC4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0FFD6-99C2-416C-8FEB-70DED993FB85}">
  <sheetPr>
    <pageSetUpPr fitToPage="1"/>
  </sheetPr>
  <dimension ref="A1:O36"/>
  <sheetViews>
    <sheetView showGridLines="0" tabSelected="1" topLeftCell="C1" zoomScaleNormal="100" workbookViewId="0">
      <selection activeCell="M5" sqref="M5"/>
    </sheetView>
  </sheetViews>
  <sheetFormatPr baseColWidth="10" defaultColWidth="10.625" defaultRowHeight="12.75" x14ac:dyDescent="0.2"/>
  <cols>
    <col min="1" max="2" width="0" style="1" hidden="1" customWidth="1"/>
    <col min="3" max="3" width="5.875" style="1" customWidth="1"/>
    <col min="4" max="4" width="20.625" style="1" customWidth="1"/>
    <col min="5" max="5" width="10.625" style="1" customWidth="1"/>
    <col min="6" max="6" width="9.875" style="1" customWidth="1"/>
    <col min="7" max="7" width="11.375" style="1" customWidth="1"/>
    <col min="8" max="8" width="6.875" style="1" customWidth="1"/>
    <col min="9" max="9" width="7.75" style="1" customWidth="1"/>
    <col min="10" max="10" width="9.625" style="1" customWidth="1"/>
    <col min="11" max="11" width="13.75" style="1" customWidth="1"/>
    <col min="12" max="12" width="9.625" style="1" customWidth="1"/>
    <col min="13" max="13" width="12.125" style="1" bestFit="1" customWidth="1"/>
    <col min="14" max="16384" width="10.625" style="1"/>
  </cols>
  <sheetData>
    <row r="1" spans="1:14" ht="17.25" customHeight="1" x14ac:dyDescent="0.2">
      <c r="C1" s="101" t="s">
        <v>76</v>
      </c>
      <c r="D1" s="98"/>
      <c r="E1" s="108" t="s">
        <v>77</v>
      </c>
      <c r="F1" s="108"/>
      <c r="G1" s="108"/>
      <c r="H1" s="113"/>
      <c r="I1" s="112"/>
      <c r="J1" s="112"/>
      <c r="K1" s="103"/>
      <c r="L1" s="103" t="s">
        <v>75</v>
      </c>
      <c r="M1" s="111">
        <v>46235</v>
      </c>
      <c r="N1" s="110"/>
    </row>
    <row r="2" spans="1:14" ht="17.25" customHeight="1" x14ac:dyDescent="0.2">
      <c r="C2" s="101" t="s">
        <v>74</v>
      </c>
      <c r="D2" s="109"/>
      <c r="E2" s="16"/>
      <c r="F2" s="108"/>
      <c r="G2" s="107"/>
      <c r="H2" s="134" t="s">
        <v>84</v>
      </c>
      <c r="J2" s="78"/>
      <c r="K2" s="103"/>
      <c r="L2" s="103" t="s">
        <v>73</v>
      </c>
      <c r="M2" s="105">
        <v>46235</v>
      </c>
    </row>
    <row r="3" spans="1:14" ht="17.25" customHeight="1" x14ac:dyDescent="0.2">
      <c r="C3" s="101"/>
      <c r="D3" s="109"/>
      <c r="E3" s="16"/>
      <c r="F3" s="108"/>
      <c r="G3" s="107"/>
      <c r="H3" s="106" t="s">
        <v>83</v>
      </c>
      <c r="I3" s="106"/>
      <c r="J3" s="78"/>
      <c r="K3" s="103"/>
      <c r="L3" s="103"/>
      <c r="M3" s="105"/>
    </row>
    <row r="4" spans="1:14" s="93" customFormat="1" ht="16.5" customHeight="1" x14ac:dyDescent="0.2">
      <c r="C4" s="101" t="s">
        <v>72</v>
      </c>
      <c r="D4" s="98" t="s">
        <v>71</v>
      </c>
      <c r="G4" s="104" t="s">
        <v>70</v>
      </c>
      <c r="H4" s="138" t="s">
        <v>69</v>
      </c>
      <c r="I4" s="138"/>
      <c r="J4" s="138"/>
      <c r="K4" s="138"/>
      <c r="L4" s="103" t="s">
        <v>68</v>
      </c>
      <c r="M4" s="102">
        <v>6350</v>
      </c>
    </row>
    <row r="5" spans="1:14" s="93" customFormat="1" ht="18" customHeight="1" x14ac:dyDescent="0.2">
      <c r="C5" s="101" t="s">
        <v>67</v>
      </c>
      <c r="D5" s="139"/>
      <c r="E5" s="139"/>
      <c r="F5" s="139"/>
      <c r="G5" s="98" t="s">
        <v>66</v>
      </c>
      <c r="H5" s="140"/>
      <c r="I5" s="140"/>
      <c r="J5" s="140"/>
      <c r="K5" s="140"/>
      <c r="L5" s="100" t="s">
        <v>62</v>
      </c>
      <c r="M5" s="135"/>
      <c r="N5" s="99"/>
    </row>
    <row r="6" spans="1:14" s="93" customFormat="1" ht="15.75" customHeight="1" x14ac:dyDescent="0.2">
      <c r="C6" s="98" t="s">
        <v>65</v>
      </c>
      <c r="D6" s="98" t="s">
        <v>78</v>
      </c>
      <c r="G6" s="97" t="s">
        <v>64</v>
      </c>
      <c r="H6" s="93" t="s">
        <v>63</v>
      </c>
      <c r="I6" s="96"/>
      <c r="K6" s="95"/>
      <c r="L6" s="95" t="s">
        <v>62</v>
      </c>
      <c r="M6" s="94" t="s">
        <v>61</v>
      </c>
    </row>
    <row r="7" spans="1:14" ht="15" x14ac:dyDescent="0.2">
      <c r="A7" s="59" t="s">
        <v>60</v>
      </c>
      <c r="B7" s="59" t="s">
        <v>59</v>
      </c>
      <c r="C7" s="59" t="s">
        <v>42</v>
      </c>
      <c r="D7" s="59" t="s">
        <v>41</v>
      </c>
      <c r="E7" s="59" t="s">
        <v>40</v>
      </c>
      <c r="F7" s="59" t="s">
        <v>58</v>
      </c>
      <c r="G7" s="59" t="s">
        <v>57</v>
      </c>
      <c r="H7" s="92" t="s">
        <v>37</v>
      </c>
      <c r="I7" s="92"/>
      <c r="J7" s="92"/>
      <c r="K7" s="59" t="s">
        <v>36</v>
      </c>
      <c r="L7" s="59" t="s">
        <v>35</v>
      </c>
      <c r="M7" s="58" t="s">
        <v>34</v>
      </c>
    </row>
    <row r="8" spans="1:14" ht="15" customHeight="1" x14ac:dyDescent="0.25">
      <c r="A8" s="89"/>
      <c r="B8" s="89"/>
      <c r="C8" s="57" t="s">
        <v>33</v>
      </c>
      <c r="D8" s="56" t="s">
        <v>33</v>
      </c>
      <c r="E8" s="56" t="s">
        <v>33</v>
      </c>
      <c r="F8" s="53" t="s">
        <v>27</v>
      </c>
      <c r="G8" s="55" t="s">
        <v>32</v>
      </c>
      <c r="H8" s="54" t="s">
        <v>31</v>
      </c>
      <c r="I8" s="54" t="s">
        <v>30</v>
      </c>
      <c r="J8" s="54" t="s">
        <v>29</v>
      </c>
      <c r="K8" s="53" t="s">
        <v>28</v>
      </c>
      <c r="L8" s="53" t="s">
        <v>27</v>
      </c>
      <c r="M8" s="53" t="s">
        <v>26</v>
      </c>
    </row>
    <row r="9" spans="1:14" s="90" customFormat="1" ht="10.5" customHeight="1" x14ac:dyDescent="0.2">
      <c r="A9" s="52"/>
      <c r="B9" s="52"/>
      <c r="C9" s="52" t="s">
        <v>25</v>
      </c>
      <c r="D9" s="51" t="s">
        <v>24</v>
      </c>
      <c r="E9" s="51" t="s">
        <v>23</v>
      </c>
      <c r="F9" s="51" t="s">
        <v>22</v>
      </c>
      <c r="G9" s="51" t="s">
        <v>21</v>
      </c>
      <c r="H9" s="51" t="s">
        <v>20</v>
      </c>
      <c r="I9" s="51" t="s">
        <v>19</v>
      </c>
      <c r="J9" s="51" t="s">
        <v>18</v>
      </c>
      <c r="K9" s="51" t="s">
        <v>17</v>
      </c>
      <c r="L9" s="51" t="s">
        <v>16</v>
      </c>
      <c r="M9" s="51" t="s">
        <v>15</v>
      </c>
      <c r="N9" s="91"/>
    </row>
    <row r="10" spans="1:14" ht="21" customHeight="1" x14ac:dyDescent="0.2">
      <c r="A10" s="89"/>
      <c r="B10" s="89"/>
      <c r="C10" s="86" t="s">
        <v>56</v>
      </c>
      <c r="D10" s="87" t="s">
        <v>55</v>
      </c>
      <c r="E10" s="131">
        <v>75.09</v>
      </c>
      <c r="F10" s="136"/>
      <c r="G10" s="84">
        <f>E10*F10</f>
        <v>0</v>
      </c>
      <c r="H10" s="88">
        <v>1</v>
      </c>
      <c r="I10" s="82">
        <v>4.33</v>
      </c>
      <c r="J10" s="82">
        <v>52</v>
      </c>
      <c r="K10" s="80">
        <f>G10*I10</f>
        <v>0</v>
      </c>
      <c r="L10" s="142"/>
      <c r="M10" s="45" t="e">
        <f>K10/$L$10/4.33</f>
        <v>#DIV/0!</v>
      </c>
    </row>
    <row r="11" spans="1:14" ht="21" customHeight="1" x14ac:dyDescent="0.2">
      <c r="A11" s="89"/>
      <c r="B11" s="89"/>
      <c r="C11" s="86" t="s">
        <v>54</v>
      </c>
      <c r="D11" s="85" t="s">
        <v>53</v>
      </c>
      <c r="E11" s="132">
        <v>139.85</v>
      </c>
      <c r="F11" s="136"/>
      <c r="G11" s="84">
        <f>E11*F11</f>
        <v>0</v>
      </c>
      <c r="H11" s="88">
        <v>1</v>
      </c>
      <c r="I11" s="82">
        <v>4.33</v>
      </c>
      <c r="J11" s="82">
        <v>52</v>
      </c>
      <c r="K11" s="80">
        <f>G11*I11</f>
        <v>0</v>
      </c>
      <c r="L11" s="143"/>
      <c r="M11" s="45" t="e">
        <f>K11/$L$10/4.33</f>
        <v>#DIV/0!</v>
      </c>
    </row>
    <row r="12" spans="1:14" ht="21" customHeight="1" x14ac:dyDescent="0.2">
      <c r="C12" s="86" t="s">
        <v>52</v>
      </c>
      <c r="D12" s="85" t="s">
        <v>51</v>
      </c>
      <c r="E12" s="132">
        <v>643.85</v>
      </c>
      <c r="F12" s="136"/>
      <c r="G12" s="84">
        <f>E12*F12</f>
        <v>0</v>
      </c>
      <c r="H12" s="83">
        <v>1</v>
      </c>
      <c r="I12" s="82">
        <v>4.33</v>
      </c>
      <c r="J12" s="81">
        <v>52</v>
      </c>
      <c r="K12" s="80">
        <f>G12*I12</f>
        <v>0</v>
      </c>
      <c r="L12" s="143"/>
      <c r="M12" s="45" t="e">
        <f>K12/$L$10/4.33</f>
        <v>#DIV/0!</v>
      </c>
    </row>
    <row r="13" spans="1:14" ht="21" customHeight="1" x14ac:dyDescent="0.2">
      <c r="C13" s="86" t="s">
        <v>50</v>
      </c>
      <c r="D13" s="87" t="s">
        <v>49</v>
      </c>
      <c r="E13" s="131">
        <v>25.86</v>
      </c>
      <c r="F13" s="136"/>
      <c r="G13" s="84">
        <f>E13*F13</f>
        <v>0</v>
      </c>
      <c r="H13" s="83">
        <v>1</v>
      </c>
      <c r="I13" s="82">
        <v>4.33</v>
      </c>
      <c r="J13" s="81">
        <v>52</v>
      </c>
      <c r="K13" s="80">
        <f>G13*I13</f>
        <v>0</v>
      </c>
      <c r="L13" s="143"/>
      <c r="M13" s="45" t="e">
        <f>K13/$L$10/4.33</f>
        <v>#DIV/0!</v>
      </c>
    </row>
    <row r="14" spans="1:14" ht="21" customHeight="1" x14ac:dyDescent="0.2">
      <c r="C14" s="86" t="s">
        <v>48</v>
      </c>
      <c r="D14" s="85" t="s">
        <v>47</v>
      </c>
      <c r="E14" s="132">
        <v>7.22</v>
      </c>
      <c r="F14" s="136"/>
      <c r="G14" s="84">
        <f>E14*F14</f>
        <v>0</v>
      </c>
      <c r="H14" s="83">
        <v>1</v>
      </c>
      <c r="I14" s="82">
        <v>4.33</v>
      </c>
      <c r="J14" s="81">
        <v>52</v>
      </c>
      <c r="K14" s="80">
        <f>G14*I14</f>
        <v>0</v>
      </c>
      <c r="L14" s="144"/>
      <c r="M14" s="45" t="e">
        <f>K14/$L$10/4.33</f>
        <v>#DIV/0!</v>
      </c>
    </row>
    <row r="15" spans="1:14" ht="18.75" customHeight="1" x14ac:dyDescent="0.2">
      <c r="C15" s="121" t="s">
        <v>79</v>
      </c>
      <c r="D15" s="109"/>
      <c r="E15" s="114"/>
      <c r="F15" s="115"/>
      <c r="G15" s="116"/>
      <c r="H15" s="145" t="s">
        <v>46</v>
      </c>
      <c r="I15" s="145"/>
      <c r="J15" s="145"/>
      <c r="K15" s="74">
        <f>SUM(K10:K14)</f>
        <v>0</v>
      </c>
      <c r="L15" s="77"/>
      <c r="M15" s="79" t="e">
        <f>SUM(M10:M14)</f>
        <v>#DIV/0!</v>
      </c>
    </row>
    <row r="16" spans="1:14" ht="18.75" customHeight="1" x14ac:dyDescent="0.2">
      <c r="C16" s="122" t="s">
        <v>80</v>
      </c>
      <c r="D16" s="109"/>
      <c r="E16" s="114"/>
      <c r="F16" s="115"/>
      <c r="G16" s="116"/>
      <c r="H16" s="146" t="s">
        <v>10</v>
      </c>
      <c r="I16" s="146"/>
      <c r="J16" s="146"/>
      <c r="K16" s="76">
        <f>K15*19%</f>
        <v>0</v>
      </c>
      <c r="L16" s="34" t="s">
        <v>9</v>
      </c>
      <c r="M16" s="33" t="s">
        <v>8</v>
      </c>
    </row>
    <row r="17" spans="3:15" ht="18.75" customHeight="1" thickBot="1" x14ac:dyDescent="0.25">
      <c r="C17" s="75" t="s">
        <v>45</v>
      </c>
      <c r="D17" s="117"/>
      <c r="E17" s="118"/>
      <c r="F17" s="119"/>
      <c r="G17" s="120"/>
      <c r="H17" s="146" t="s">
        <v>44</v>
      </c>
      <c r="I17" s="146"/>
      <c r="J17" s="146"/>
      <c r="K17" s="74">
        <f>K15+K16</f>
        <v>0</v>
      </c>
      <c r="L17" s="73">
        <v>12</v>
      </c>
      <c r="M17" s="72">
        <f>K17*L17</f>
        <v>0</v>
      </c>
      <c r="N17" s="17"/>
      <c r="O17" s="16"/>
    </row>
    <row r="18" spans="3:15" ht="18" customHeight="1" thickBot="1" x14ac:dyDescent="0.25">
      <c r="C18" s="71" t="s">
        <v>43</v>
      </c>
      <c r="D18" s="31"/>
      <c r="E18" s="30"/>
      <c r="F18" s="29"/>
      <c r="G18" s="70"/>
      <c r="H18" s="68"/>
      <c r="I18" s="69"/>
      <c r="J18" s="68"/>
      <c r="K18" s="67"/>
      <c r="L18" s="66"/>
      <c r="M18" s="65"/>
    </row>
    <row r="19" spans="3:15" ht="19.5" customHeight="1" x14ac:dyDescent="0.2">
      <c r="C19" s="64" t="s">
        <v>42</v>
      </c>
      <c r="D19" s="63" t="s">
        <v>41</v>
      </c>
      <c r="E19" s="62" t="s">
        <v>40</v>
      </c>
      <c r="F19" s="61" t="s">
        <v>39</v>
      </c>
      <c r="G19" s="61" t="s">
        <v>38</v>
      </c>
      <c r="H19" s="60" t="s">
        <v>37</v>
      </c>
      <c r="I19" s="60"/>
      <c r="J19" s="60"/>
      <c r="K19" s="59" t="s">
        <v>36</v>
      </c>
      <c r="L19" s="59" t="s">
        <v>35</v>
      </c>
      <c r="M19" s="58" t="s">
        <v>34</v>
      </c>
    </row>
    <row r="20" spans="3:15" ht="18" customHeight="1" x14ac:dyDescent="0.25">
      <c r="C20" s="57" t="s">
        <v>33</v>
      </c>
      <c r="D20" s="56" t="s">
        <v>33</v>
      </c>
      <c r="E20" s="56" t="s">
        <v>33</v>
      </c>
      <c r="F20" s="53" t="s">
        <v>27</v>
      </c>
      <c r="G20" s="55" t="s">
        <v>32</v>
      </c>
      <c r="H20" s="54" t="s">
        <v>31</v>
      </c>
      <c r="I20" s="54" t="s">
        <v>30</v>
      </c>
      <c r="J20" s="54" t="s">
        <v>29</v>
      </c>
      <c r="K20" s="53" t="s">
        <v>28</v>
      </c>
      <c r="L20" s="53" t="s">
        <v>27</v>
      </c>
      <c r="M20" s="53" t="s">
        <v>26</v>
      </c>
    </row>
    <row r="21" spans="3:15" ht="12" customHeight="1" x14ac:dyDescent="0.2">
      <c r="C21" s="52" t="s">
        <v>25</v>
      </c>
      <c r="D21" s="51" t="s">
        <v>24</v>
      </c>
      <c r="E21" s="51" t="s">
        <v>23</v>
      </c>
      <c r="F21" s="51" t="s">
        <v>22</v>
      </c>
      <c r="G21" s="51" t="s">
        <v>21</v>
      </c>
      <c r="H21" s="51" t="s">
        <v>20</v>
      </c>
      <c r="I21" s="51" t="s">
        <v>19</v>
      </c>
      <c r="J21" s="51" t="s">
        <v>18</v>
      </c>
      <c r="K21" s="51" t="s">
        <v>17</v>
      </c>
      <c r="L21" s="51" t="s">
        <v>16</v>
      </c>
      <c r="M21" s="51" t="s">
        <v>15</v>
      </c>
    </row>
    <row r="22" spans="3:15" ht="24" customHeight="1" x14ac:dyDescent="0.2">
      <c r="C22" s="50" t="s">
        <v>14</v>
      </c>
      <c r="D22" s="49" t="s">
        <v>13</v>
      </c>
      <c r="E22" s="133">
        <f>SUM(E10+E13)</f>
        <v>100.95</v>
      </c>
      <c r="F22" s="136"/>
      <c r="G22" s="48">
        <f>E22*F22</f>
        <v>0</v>
      </c>
      <c r="H22" s="47">
        <v>1</v>
      </c>
      <c r="I22" s="47">
        <v>4.33</v>
      </c>
      <c r="J22" s="47">
        <v>8.66</v>
      </c>
      <c r="K22" s="46">
        <f>G22*I22</f>
        <v>0</v>
      </c>
      <c r="L22" s="137"/>
      <c r="M22" s="45" t="e">
        <f>K22/L22/4.33</f>
        <v>#DIV/0!</v>
      </c>
    </row>
    <row r="23" spans="3:15" ht="12.75" customHeight="1" x14ac:dyDescent="0.2">
      <c r="C23" s="44" t="s">
        <v>12</v>
      </c>
      <c r="D23" s="39"/>
      <c r="E23" s="38"/>
      <c r="F23" s="37"/>
      <c r="G23" s="36"/>
      <c r="H23" s="147" t="s">
        <v>11</v>
      </c>
      <c r="I23" s="148"/>
      <c r="J23" s="149"/>
      <c r="K23" s="43">
        <f>SUM(K22:K22)</f>
        <v>0</v>
      </c>
      <c r="L23" s="42"/>
      <c r="M23" s="41"/>
    </row>
    <row r="24" spans="3:15" x14ac:dyDescent="0.2">
      <c r="C24" s="40"/>
      <c r="D24" s="39"/>
      <c r="E24" s="38"/>
      <c r="F24" s="37"/>
      <c r="G24" s="36"/>
      <c r="H24" s="147" t="s">
        <v>10</v>
      </c>
      <c r="I24" s="148"/>
      <c r="J24" s="149"/>
      <c r="K24" s="35">
        <f>K23*19%</f>
        <v>0</v>
      </c>
      <c r="L24" s="34" t="s">
        <v>9</v>
      </c>
      <c r="M24" s="33" t="s">
        <v>8</v>
      </c>
      <c r="N24" s="24"/>
    </row>
    <row r="25" spans="3:15" ht="15.75" thickBot="1" x14ac:dyDescent="0.25">
      <c r="C25" s="32"/>
      <c r="D25" s="31"/>
      <c r="E25" s="30"/>
      <c r="F25" s="29"/>
      <c r="G25" s="28"/>
      <c r="H25" s="150" t="s">
        <v>7</v>
      </c>
      <c r="I25" s="151"/>
      <c r="J25" s="152"/>
      <c r="K25" s="27">
        <f>K23+K24</f>
        <v>0</v>
      </c>
      <c r="L25" s="26">
        <v>2</v>
      </c>
      <c r="M25" s="25">
        <f>K25*L25</f>
        <v>0</v>
      </c>
      <c r="N25" s="24"/>
    </row>
    <row r="26" spans="3:15" ht="21" customHeight="1" x14ac:dyDescent="0.2">
      <c r="C26" s="123" t="s">
        <v>6</v>
      </c>
      <c r="D26" s="10"/>
      <c r="E26" s="124"/>
      <c r="F26" s="125"/>
      <c r="G26" s="126"/>
      <c r="H26" s="127"/>
      <c r="I26" s="10"/>
      <c r="J26" s="128"/>
      <c r="K26" s="23"/>
      <c r="L26" s="22" t="s">
        <v>5</v>
      </c>
      <c r="M26" s="21">
        <f>SUM(M17+M25)</f>
        <v>0</v>
      </c>
      <c r="N26" s="17"/>
      <c r="O26" s="16"/>
    </row>
    <row r="27" spans="3:15" ht="15.75" customHeight="1" x14ac:dyDescent="0.2">
      <c r="C27" s="130" t="s">
        <v>82</v>
      </c>
      <c r="D27" s="129"/>
      <c r="E27" s="129"/>
      <c r="F27" s="129"/>
      <c r="G27" s="129"/>
      <c r="H27" s="129"/>
      <c r="I27" s="129"/>
      <c r="J27" s="129"/>
      <c r="K27" s="13"/>
      <c r="L27" s="15" t="s">
        <v>3</v>
      </c>
      <c r="M27" s="20">
        <f>M26/119*100</f>
        <v>0</v>
      </c>
      <c r="N27" s="17"/>
      <c r="O27" s="16"/>
    </row>
    <row r="28" spans="3:15" ht="15" customHeight="1" x14ac:dyDescent="0.2">
      <c r="C28" s="129"/>
      <c r="D28" s="129"/>
      <c r="E28" s="129"/>
      <c r="F28" s="129"/>
      <c r="G28" s="129"/>
      <c r="H28" s="129"/>
      <c r="I28" s="129"/>
      <c r="J28" s="129"/>
      <c r="K28" s="129"/>
      <c r="L28" s="19" t="s">
        <v>4</v>
      </c>
      <c r="M28" s="18">
        <f>M26*4</f>
        <v>0</v>
      </c>
      <c r="N28" s="17"/>
      <c r="O28" s="16"/>
    </row>
    <row r="29" spans="3:15" ht="15" customHeight="1" x14ac:dyDescent="0.2">
      <c r="C29" s="129"/>
      <c r="D29" s="129"/>
      <c r="E29" s="129"/>
      <c r="F29" s="129"/>
      <c r="G29" s="129"/>
      <c r="H29" s="129"/>
      <c r="I29" s="129"/>
      <c r="J29" s="129"/>
      <c r="K29" s="129"/>
      <c r="L29" s="15" t="s">
        <v>3</v>
      </c>
      <c r="M29" s="14">
        <f>M28/119*100</f>
        <v>0</v>
      </c>
      <c r="N29" s="17"/>
      <c r="O29" s="16"/>
    </row>
    <row r="30" spans="3:15" ht="16.5" customHeight="1" x14ac:dyDescent="0.2">
      <c r="C30" s="141" t="s">
        <v>81</v>
      </c>
      <c r="D30" s="141"/>
      <c r="E30" s="141"/>
      <c r="F30" s="141"/>
      <c r="G30" s="141"/>
      <c r="H30" s="141"/>
      <c r="I30" s="141"/>
      <c r="J30" s="141"/>
      <c r="K30" s="141"/>
      <c r="L30" s="141"/>
      <c r="N30" s="11"/>
    </row>
    <row r="31" spans="3:15" x14ac:dyDescent="0.2"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2"/>
      <c r="N31" s="11"/>
    </row>
    <row r="32" spans="3:15" ht="12.75" customHeight="1" x14ac:dyDescent="0.2"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0"/>
      <c r="N32" s="10"/>
    </row>
    <row r="33" spans="3:14" ht="12.75" customHeight="1" x14ac:dyDescent="0.2"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0"/>
      <c r="N33" s="10"/>
    </row>
    <row r="34" spans="3:14" x14ac:dyDescent="0.2"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0"/>
      <c r="N34" s="10"/>
    </row>
    <row r="35" spans="3:14" ht="15" customHeight="1" x14ac:dyDescent="0.2"/>
    <row r="36" spans="3:14" ht="15.75" hidden="1" thickBot="1" x14ac:dyDescent="0.3">
      <c r="C36" s="9" t="s">
        <v>2</v>
      </c>
      <c r="D36" s="6"/>
      <c r="E36" s="2"/>
      <c r="F36" s="8" t="s">
        <v>1</v>
      </c>
      <c r="G36" s="7"/>
      <c r="H36" s="6"/>
      <c r="I36" s="5" t="s">
        <v>0</v>
      </c>
      <c r="J36" s="4"/>
      <c r="K36" s="3"/>
      <c r="L36" s="2"/>
      <c r="M36" s="2"/>
    </row>
  </sheetData>
  <sheetProtection algorithmName="SHA-512" hashValue="T/E45uwEWaCYnBTo/LdIQGGREA6/ksgCc6skcwIVZVeUYryCYWlCStAFQzyACn4SypsMLy8LM3v7y3DpiISMpQ==" saltValue="nrznwDL6zrBC8SY94Qa4rw==" spinCount="100000" sheet="1" selectLockedCells="1"/>
  <mergeCells count="11">
    <mergeCell ref="H4:K4"/>
    <mergeCell ref="D5:F5"/>
    <mergeCell ref="H5:K5"/>
    <mergeCell ref="C30:L34"/>
    <mergeCell ref="L10:L14"/>
    <mergeCell ref="H15:J15"/>
    <mergeCell ref="H16:J16"/>
    <mergeCell ref="H17:J17"/>
    <mergeCell ref="H23:J23"/>
    <mergeCell ref="H24:J24"/>
    <mergeCell ref="H25:J25"/>
  </mergeCells>
  <printOptions horizontalCentered="1" gridLinesSet="0"/>
  <pageMargins left="0.39370078740157483" right="0.39370078740157483" top="0.78740157480314965" bottom="0.31496062992125984" header="0.31496062992125984" footer="0.15748031496062992"/>
  <pageSetup paperSize="9" scale="13" orientation="landscape" horizontalDpi="300" verticalDpi="300" r:id="rId1"/>
  <headerFooter alignWithMargins="0"/>
  <rowBreaks count="1" manualBreakCount="1">
    <brk id="2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6350 LVZ mit Formel</vt:lpstr>
      <vt:lpstr>'6350 LVZ mit Formel'!Druckbereich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Chemam, Angela 25</dc:creator>
  <cp:lastModifiedBy>Faur, Gerlinde 25</cp:lastModifiedBy>
  <dcterms:created xsi:type="dcterms:W3CDTF">2026-04-07T12:27:20Z</dcterms:created>
  <dcterms:modified xsi:type="dcterms:W3CDTF">2026-04-21T07:46:04Z</dcterms:modified>
</cp:coreProperties>
</file>